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rolyn\Dropbox\PC\Documents\Yosemite Stanislaus Solutions\Meetings\Meetings 2022\General Membership Meeting 22-3-18\"/>
    </mc:Choice>
  </mc:AlternateContent>
  <xr:revisionPtr revIDLastSave="0" documentId="8_{BF2AF5C8-1FE9-46D7-8D2C-1FBB8CF6DF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1" l="1"/>
  <c r="C56" i="1"/>
  <c r="C58" i="1"/>
  <c r="B48" i="1" l="1"/>
  <c r="F49" i="1" l="1"/>
</calcChain>
</file>

<file path=xl/sharedStrings.xml><?xml version="1.0" encoding="utf-8"?>
<sst xmlns="http://schemas.openxmlformats.org/spreadsheetml/2006/main" count="157" uniqueCount="113">
  <si>
    <t>Project Name</t>
  </si>
  <si>
    <t>Acres</t>
  </si>
  <si>
    <t>Treatment Type</t>
  </si>
  <si>
    <t>Total Cost</t>
  </si>
  <si>
    <t>Status</t>
  </si>
  <si>
    <t>Agreement Type</t>
  </si>
  <si>
    <t>Twomile</t>
  </si>
  <si>
    <t>Shred/Masticate</t>
  </si>
  <si>
    <t>STF</t>
  </si>
  <si>
    <t>MSA</t>
  </si>
  <si>
    <t>South 108</t>
  </si>
  <si>
    <t>Mastication</t>
  </si>
  <si>
    <t>Granite Reforestation</t>
  </si>
  <si>
    <t>Looney Stewardship Phase 1 (Layout and Cruise)</t>
  </si>
  <si>
    <t>Project Layout, Cruise, Roads Package</t>
  </si>
  <si>
    <t>Site Prep, Planting, Herbicide Spraying</t>
  </si>
  <si>
    <t>CalFire</t>
  </si>
  <si>
    <t>Granite Thin Phase 1 (Layout &amp; Cruise)</t>
  </si>
  <si>
    <t>Project Layout, Cruise, Roads, Package</t>
  </si>
  <si>
    <t>Strawberry/Phase 2 Rx Fire Prep</t>
  </si>
  <si>
    <t xml:space="preserve">Strawberry/Phase 2 Rx Fire  </t>
  </si>
  <si>
    <t>Looney Stewardship Implementation</t>
  </si>
  <si>
    <t>Commercial Sale</t>
  </si>
  <si>
    <t>N/A - STF Administered</t>
  </si>
  <si>
    <t>Contract Awarded 8/25/18. Work Began 9/10/18. Work Completed 5/17/19.</t>
  </si>
  <si>
    <t>Line Construction, Fuel Reduction, Machine &amp; Hand Thinning, Machine Piling.</t>
  </si>
  <si>
    <t>Broadcast Burning.</t>
  </si>
  <si>
    <t>Granite Thin Phase 2 (Implementation)</t>
  </si>
  <si>
    <t>Commercial &amp; Non-Commercial Mechanical Thinning</t>
  </si>
  <si>
    <t>Reforestation (ICO, 7'x14', &amp; Founder's Stand Approach)</t>
  </si>
  <si>
    <t>WCB</t>
  </si>
  <si>
    <t>FUNDED FOREST HEALTH PROJECTS</t>
  </si>
  <si>
    <t>PENDING FOREST HEALTH PROPOSALS/PROJECTS</t>
  </si>
  <si>
    <t>SNC</t>
  </si>
  <si>
    <t>SNC Rim Restoration</t>
  </si>
  <si>
    <t>FUNDED WILDLIFE HABITAT &amp; WATERSHED RESTORATION PROJECTS</t>
  </si>
  <si>
    <t>Projects Complete.</t>
  </si>
  <si>
    <t>STF-TRT Collection Agreement</t>
  </si>
  <si>
    <t>WCB Rim Restoration</t>
  </si>
  <si>
    <t>FUNDED CAPACITY GRANTS</t>
  </si>
  <si>
    <t>DOC Watershed Coordinator Forest Health Grant</t>
  </si>
  <si>
    <t>N/A</t>
  </si>
  <si>
    <t>Dept of Conservation</t>
  </si>
  <si>
    <t xml:space="preserve">N/A  </t>
  </si>
  <si>
    <t>DFW Rim Fire Watershed Health Improvement Project</t>
  </si>
  <si>
    <t>DFW</t>
  </si>
  <si>
    <t>Reforestation 600 ac, Rx Fire 2,000 ac (400 ac Mastication site prep), Plantation Thinning 1,100 ac</t>
  </si>
  <si>
    <t>1,000-3,788</t>
  </si>
  <si>
    <t>Deer Habitat (Forest Thinning) 205 ac, 4 Meadows Restored (20.16 ac), 10 Springs Restored (0.05 ac), 2 Culverts Replaced (0.25 ac)</t>
  </si>
  <si>
    <t>24 Meadows Restored (56 acres), Aspen Stand Restoration (33 acres), Deer Habitat Restoration (900 acres), Guzzler &amp; Trough Installation (11), 18 GGO Nest Structures Installed, 2 Culverts Replaced</t>
  </si>
  <si>
    <t>Thinning Completed 9/27/19.</t>
  </si>
  <si>
    <t>Rim Fire Reforestation Phase 3</t>
  </si>
  <si>
    <t>NFF</t>
  </si>
  <si>
    <t>2013-14</t>
  </si>
  <si>
    <t>2014-15</t>
  </si>
  <si>
    <t>2015-16</t>
  </si>
  <si>
    <t>2016-17</t>
  </si>
  <si>
    <t>2017-18</t>
  </si>
  <si>
    <t>2018-19</t>
  </si>
  <si>
    <t>2019-20</t>
  </si>
  <si>
    <t>Total</t>
  </si>
  <si>
    <t>Secured</t>
  </si>
  <si>
    <t xml:space="preserve">Pending  </t>
  </si>
  <si>
    <t>SNC Capacity</t>
  </si>
  <si>
    <t>NFF Grants</t>
  </si>
  <si>
    <t>Thinning Completed 9/13/2019. Minor arch site mitigation completed by USFS personnel.</t>
  </si>
  <si>
    <t>SNC Capacity Grant</t>
  </si>
  <si>
    <t>Grant Began 1/6/2020. Grant Ends March 30, 2022.</t>
  </si>
  <si>
    <t>Pilot Project using drone technology for assessment and planning.</t>
  </si>
  <si>
    <t>Mt. Lewis Plantation Thinning</t>
  </si>
  <si>
    <t>Funding Source</t>
  </si>
  <si>
    <t>Total Acres (Completed or Planned with Funding Secured)</t>
  </si>
  <si>
    <t>FUNDING SUMMARY</t>
  </si>
  <si>
    <t>OUTCOMES SUMMARY</t>
  </si>
  <si>
    <t>Acres Treated Under the MSA (Completed or Planned with Funding Secured)</t>
  </si>
  <si>
    <t>Acres Treated Under other Agreements (Completed or Planned with Funding Secured)</t>
  </si>
  <si>
    <t>SNC (2016)</t>
  </si>
  <si>
    <t>CalFire (2018)</t>
  </si>
  <si>
    <t>WCB Rim Habitat Restoration (2015)</t>
  </si>
  <si>
    <t>WCB Rim Reforestation (2020)</t>
  </si>
  <si>
    <t>DFW Habitat (2019)</t>
  </si>
  <si>
    <t>DOC Watershed Coordinator (2019)</t>
  </si>
  <si>
    <t xml:space="preserve">Estimated Advertisement Date early Oct 19. Estimated Begin Date TBD. Contract was awarded late fall/early winter - a 3 yr contract. </t>
  </si>
  <si>
    <t>WCB Meadows Planning</t>
  </si>
  <si>
    <t>Projects closing out, one trough still needing to be installed. Final report due by 3/31/2021</t>
  </si>
  <si>
    <t>Complete</t>
  </si>
  <si>
    <t>CCI Direct Funding</t>
  </si>
  <si>
    <t>~4900</t>
  </si>
  <si>
    <t>CCI Competitive Funding</t>
  </si>
  <si>
    <t>Competitive Funding was sought for ~2000 acres of Complex Thin and 600 acres of Reforestation</t>
  </si>
  <si>
    <t>~2600</t>
  </si>
  <si>
    <t>Fuel Management Features; prescirbed burning; reforestation</t>
  </si>
  <si>
    <t>Thinning; Reforestation</t>
  </si>
  <si>
    <t>CalFire; STF</t>
  </si>
  <si>
    <t>Cold Springs</t>
  </si>
  <si>
    <t>~3,000</t>
  </si>
  <si>
    <t>Fuels Reduction Work</t>
  </si>
  <si>
    <t>Work in place to continue Summit Reforestation's work on hand line installation.</t>
  </si>
  <si>
    <t>Survey and layout to begin in coming months</t>
  </si>
  <si>
    <t>CalFire (2021)</t>
  </si>
  <si>
    <t>SNC EA Funding</t>
  </si>
  <si>
    <t>Capacity</t>
  </si>
  <si>
    <t>Recommended for Funding</t>
  </si>
  <si>
    <t>SNC WF &amp; FR Grant</t>
  </si>
  <si>
    <t>Fuel Management Features</t>
  </si>
  <si>
    <t>SNCE</t>
  </si>
  <si>
    <t>To Be burned</t>
  </si>
  <si>
    <t>CDFW Prop 1</t>
  </si>
  <si>
    <t>Application TBD</t>
  </si>
  <si>
    <t>Mastication and Grapple Piling in progress! Fisher update?</t>
  </si>
  <si>
    <t>RFQ closed; 15  contractors on our list of preferred vendors; ROD to be signed on March 28 and implmentation soon after!</t>
  </si>
  <si>
    <t>Application submitted; tentatively favorable feedback, but no recommendations</t>
  </si>
  <si>
    <t>Reforestation is ongoing; thinning of CDFW units starting, project is progressing!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</si>
</sst>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5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5" fontId="2" fillId="0" borderId="0" xfId="1" applyNumberFormat="1" applyFont="1" applyAlignment="1">
      <alignment wrapText="1"/>
    </xf>
    <xf numFmtId="165" fontId="3" fillId="0" borderId="0" xfId="1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5" fontId="3" fillId="2" borderId="0" xfId="1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165" fontId="4" fillId="2" borderId="0" xfId="1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165" fontId="4" fillId="0" borderId="0" xfId="1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0" fontId="6" fillId="0" borderId="0" xfId="0" applyFont="1" applyAlignment="1">
      <alignment horizontal="left" wrapText="1" indent="1"/>
    </xf>
    <xf numFmtId="0" fontId="2" fillId="0" borderId="0" xfId="0" applyFont="1" applyAlignment="1"/>
    <xf numFmtId="166" fontId="4" fillId="0" borderId="0" xfId="0" applyNumberFormat="1" applyFont="1" applyAlignment="1"/>
    <xf numFmtId="0" fontId="3" fillId="0" borderId="0" xfId="0" applyFont="1" applyAlignment="1"/>
    <xf numFmtId="0" fontId="3" fillId="0" borderId="1" xfId="0" applyFont="1" applyBorder="1" applyAlignment="1"/>
    <xf numFmtId="166" fontId="3" fillId="0" borderId="1" xfId="0" applyNumberFormat="1" applyFont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7" fillId="3" borderId="0" xfId="2" applyAlignment="1">
      <alignment wrapText="1"/>
    </xf>
    <xf numFmtId="0" fontId="3" fillId="3" borderId="0" xfId="2" applyFont="1" applyAlignment="1">
      <alignment wrapText="1"/>
    </xf>
    <xf numFmtId="0" fontId="1" fillId="5" borderId="0" xfId="4" applyAlignment="1">
      <alignment wrapText="1"/>
    </xf>
    <xf numFmtId="0" fontId="8" fillId="4" borderId="0" xfId="3" applyAlignment="1">
      <alignment wrapText="1"/>
    </xf>
    <xf numFmtId="0" fontId="9" fillId="0" borderId="0" xfId="0" applyFont="1" applyAlignment="1">
      <alignment wrapText="1"/>
    </xf>
    <xf numFmtId="165" fontId="9" fillId="0" borderId="0" xfId="1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 wrapText="1"/>
    </xf>
    <xf numFmtId="0" fontId="7" fillId="3" borderId="2" xfId="2" applyBorder="1" applyAlignment="1">
      <alignment wrapText="1"/>
    </xf>
    <xf numFmtId="0" fontId="9" fillId="0" borderId="3" xfId="0" applyFont="1" applyBorder="1" applyAlignment="1">
      <alignment wrapText="1"/>
    </xf>
    <xf numFmtId="165" fontId="9" fillId="0" borderId="3" xfId="1" applyNumberFormat="1" applyFont="1" applyBorder="1" applyAlignment="1">
      <alignment wrapText="1"/>
    </xf>
    <xf numFmtId="164" fontId="9" fillId="0" borderId="3" xfId="0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3" borderId="5" xfId="2" applyFont="1" applyBorder="1" applyAlignment="1">
      <alignment wrapText="1"/>
    </xf>
    <xf numFmtId="0" fontId="9" fillId="0" borderId="0" xfId="0" applyFont="1" applyBorder="1" applyAlignment="1">
      <alignment wrapText="1"/>
    </xf>
    <xf numFmtId="165" fontId="9" fillId="0" borderId="0" xfId="1" applyNumberFormat="1" applyFont="1" applyBorder="1" applyAlignment="1">
      <alignment wrapText="1"/>
    </xf>
    <xf numFmtId="164" fontId="9" fillId="0" borderId="0" xfId="0" applyNumberFormat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165" fontId="9" fillId="0" borderId="8" xfId="1" applyNumberFormat="1" applyFont="1" applyBorder="1" applyAlignment="1">
      <alignment wrapText="1"/>
    </xf>
    <xf numFmtId="164" fontId="9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6" borderId="0" xfId="2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5" fontId="3" fillId="0" borderId="0" xfId="1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7" fillId="6" borderId="0" xfId="2" applyFill="1" applyAlignment="1">
      <alignment wrapText="1"/>
    </xf>
    <xf numFmtId="0" fontId="7" fillId="3" borderId="7" xfId="2" applyBorder="1" applyAlignment="1">
      <alignment wrapText="1"/>
    </xf>
  </cellXfs>
  <cellStyles count="5">
    <cellStyle name="20% - Accent3" xfId="4" builtinId="38"/>
    <cellStyle name="Bad" xfId="3" builtinId="27"/>
    <cellStyle name="Comma" xfId="1" builtinId="3"/>
    <cellStyle name="Good" xfId="2" builtinId="26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G59" totalsRowShown="0" headerRowDxfId="8" dataDxfId="7">
  <autoFilter ref="A1:G59" xr:uid="{00000000-0009-0000-0100-000002000000}"/>
  <tableColumns count="7">
    <tableColumn id="1" xr3:uid="{00000000-0010-0000-0000-000001000000}" name="Project Name" dataDxfId="6"/>
    <tableColumn id="2" xr3:uid="{00000000-0010-0000-0000-000002000000}" name="Status" dataDxfId="5"/>
    <tableColumn id="3" xr3:uid="{00000000-0010-0000-0000-000003000000}" name="Acres" dataDxfId="4" dataCellStyle="Comma"/>
    <tableColumn id="4" xr3:uid="{00000000-0010-0000-0000-000004000000}" name="Treatment Type" dataDxfId="3"/>
    <tableColumn id="5" xr3:uid="{00000000-0010-0000-0000-000005000000}" name="Funding Source" dataDxfId="2"/>
    <tableColumn id="6" xr3:uid="{00000000-0010-0000-0000-000006000000}" name="Total Cost" dataDxfId="1"/>
    <tableColumn id="7" xr3:uid="{00000000-0010-0000-0000-000007000000}" name="Agreement Type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="130" zoomScaleNormal="130" workbookViewId="0">
      <selection activeCell="L16" sqref="L16"/>
    </sheetView>
  </sheetViews>
  <sheetFormatPr defaultColWidth="9" defaultRowHeight="12.75" outlineLevelRow="1" x14ac:dyDescent="0.2"/>
  <cols>
    <col min="1" max="1" width="30.7109375" style="1" customWidth="1"/>
    <col min="2" max="2" width="39.7109375" style="1" customWidth="1"/>
    <col min="3" max="3" width="9.28515625" style="6" customWidth="1"/>
    <col min="4" max="4" width="22.140625" style="1" customWidth="1"/>
    <col min="5" max="5" width="11.85546875" style="1" customWidth="1"/>
    <col min="6" max="6" width="11" style="4" bestFit="1" customWidth="1"/>
    <col min="7" max="7" width="12.28515625" style="1" customWidth="1"/>
    <col min="8" max="16384" width="9" style="1"/>
  </cols>
  <sheetData>
    <row r="1" spans="1:7" ht="25.5" x14ac:dyDescent="0.2">
      <c r="A1" s="2" t="s">
        <v>0</v>
      </c>
      <c r="B1" s="2" t="s">
        <v>4</v>
      </c>
      <c r="C1" s="5" t="s">
        <v>1</v>
      </c>
      <c r="D1" s="2" t="s">
        <v>2</v>
      </c>
      <c r="E1" s="2" t="s">
        <v>70</v>
      </c>
      <c r="F1" s="3" t="s">
        <v>3</v>
      </c>
      <c r="G1" s="2" t="s">
        <v>5</v>
      </c>
    </row>
    <row r="3" spans="1:7" x14ac:dyDescent="0.2">
      <c r="A3" s="7" t="s">
        <v>31</v>
      </c>
      <c r="B3" s="8"/>
      <c r="C3" s="9"/>
      <c r="D3" s="8"/>
      <c r="E3" s="8"/>
      <c r="F3" s="10"/>
      <c r="G3" s="8"/>
    </row>
    <row r="4" spans="1:7" ht="25.5" hidden="1" outlineLevel="1" x14ac:dyDescent="0.2">
      <c r="A4" s="1" t="s">
        <v>13</v>
      </c>
      <c r="B4" s="1" t="s">
        <v>24</v>
      </c>
      <c r="C4" s="6">
        <v>893</v>
      </c>
      <c r="D4" s="1" t="s">
        <v>14</v>
      </c>
      <c r="E4" s="1" t="s">
        <v>8</v>
      </c>
      <c r="F4" s="4">
        <v>125000</v>
      </c>
      <c r="G4" s="1" t="s">
        <v>9</v>
      </c>
    </row>
    <row r="5" spans="1:7" ht="38.25" hidden="1" outlineLevel="1" x14ac:dyDescent="0.2">
      <c r="A5" s="1" t="s">
        <v>21</v>
      </c>
      <c r="B5" s="1" t="s">
        <v>82</v>
      </c>
      <c r="C5" s="6">
        <v>893</v>
      </c>
      <c r="D5" s="1" t="s">
        <v>22</v>
      </c>
      <c r="E5" s="1" t="s">
        <v>8</v>
      </c>
      <c r="G5" s="1" t="s">
        <v>23</v>
      </c>
    </row>
    <row r="6" spans="1:7" ht="25.5" hidden="1" outlineLevel="1" x14ac:dyDescent="0.2">
      <c r="A6" s="1" t="s">
        <v>6</v>
      </c>
      <c r="B6" s="1" t="s">
        <v>65</v>
      </c>
      <c r="C6" s="6">
        <v>318</v>
      </c>
      <c r="D6" s="1" t="s">
        <v>7</v>
      </c>
      <c r="E6" s="1" t="s">
        <v>8</v>
      </c>
      <c r="F6" s="4">
        <v>168514</v>
      </c>
      <c r="G6" s="1" t="s">
        <v>9</v>
      </c>
    </row>
    <row r="7" spans="1:7" hidden="1" outlineLevel="1" collapsed="1" x14ac:dyDescent="0.2">
      <c r="A7" s="1" t="s">
        <v>10</v>
      </c>
      <c r="B7" s="1" t="s">
        <v>50</v>
      </c>
      <c r="C7" s="6">
        <v>83</v>
      </c>
      <c r="D7" s="1" t="s">
        <v>11</v>
      </c>
      <c r="E7" s="1" t="s">
        <v>8</v>
      </c>
      <c r="F7" s="4">
        <v>56517</v>
      </c>
      <c r="G7" s="1" t="s">
        <v>9</v>
      </c>
    </row>
    <row r="8" spans="1:7" ht="26.25" collapsed="1" x14ac:dyDescent="0.25">
      <c r="A8" s="55" t="s">
        <v>12</v>
      </c>
      <c r="B8" s="1" t="s">
        <v>85</v>
      </c>
      <c r="C8" s="6">
        <v>402</v>
      </c>
      <c r="D8" s="1" t="s">
        <v>15</v>
      </c>
      <c r="E8" s="1" t="s">
        <v>16</v>
      </c>
      <c r="F8" s="4">
        <v>1132905</v>
      </c>
      <c r="G8" s="1" t="s">
        <v>9</v>
      </c>
    </row>
    <row r="9" spans="1:7" ht="26.25" x14ac:dyDescent="0.25">
      <c r="A9" t="s">
        <v>17</v>
      </c>
      <c r="B9" s="1" t="s">
        <v>85</v>
      </c>
      <c r="C9" s="6">
        <v>2284</v>
      </c>
      <c r="D9" s="1" t="s">
        <v>18</v>
      </c>
      <c r="E9" s="1" t="s">
        <v>16</v>
      </c>
      <c r="F9" s="4">
        <v>119074</v>
      </c>
      <c r="G9" s="1" t="s">
        <v>9</v>
      </c>
    </row>
    <row r="10" spans="1:7" ht="39" x14ac:dyDescent="0.25">
      <c r="A10" s="55" t="s">
        <v>27</v>
      </c>
      <c r="B10" s="1" t="s">
        <v>41</v>
      </c>
      <c r="C10" s="6">
        <v>1556</v>
      </c>
      <c r="D10" s="1" t="s">
        <v>28</v>
      </c>
      <c r="E10" s="1" t="s">
        <v>16</v>
      </c>
      <c r="F10" s="4">
        <v>2046478</v>
      </c>
      <c r="G10" s="1" t="s">
        <v>9</v>
      </c>
    </row>
    <row r="11" spans="1:7" ht="51.75" x14ac:dyDescent="0.25">
      <c r="A11" t="s">
        <v>19</v>
      </c>
      <c r="B11" s="1" t="s">
        <v>97</v>
      </c>
      <c r="C11" s="6">
        <v>1000</v>
      </c>
      <c r="D11" s="1" t="s">
        <v>25</v>
      </c>
      <c r="E11" s="1" t="s">
        <v>16</v>
      </c>
      <c r="F11" s="4">
        <v>500000</v>
      </c>
      <c r="G11" s="1" t="s">
        <v>9</v>
      </c>
    </row>
    <row r="12" spans="1:7" ht="25.5" x14ac:dyDescent="0.2">
      <c r="A12" s="1" t="s">
        <v>20</v>
      </c>
      <c r="B12" s="1" t="s">
        <v>106</v>
      </c>
      <c r="C12" s="6" t="s">
        <v>47</v>
      </c>
      <c r="D12" s="1" t="s">
        <v>26</v>
      </c>
      <c r="E12" s="1" t="s">
        <v>8</v>
      </c>
      <c r="G12" s="1" t="s">
        <v>23</v>
      </c>
    </row>
    <row r="13" spans="1:7" ht="39" x14ac:dyDescent="0.25">
      <c r="A13" s="29" t="s">
        <v>51</v>
      </c>
      <c r="B13" s="1" t="s">
        <v>109</v>
      </c>
      <c r="C13" s="6">
        <v>2000</v>
      </c>
      <c r="D13" s="1" t="s">
        <v>29</v>
      </c>
      <c r="E13" s="1" t="s">
        <v>30</v>
      </c>
      <c r="F13" s="4">
        <v>4700000</v>
      </c>
      <c r="G13" s="1" t="s">
        <v>9</v>
      </c>
    </row>
    <row r="14" spans="1:7" ht="15" x14ac:dyDescent="0.25">
      <c r="A14" s="31" t="s">
        <v>69</v>
      </c>
      <c r="B14" s="1" t="s">
        <v>85</v>
      </c>
      <c r="C14" s="15">
        <v>123</v>
      </c>
      <c r="D14" s="14" t="s">
        <v>11</v>
      </c>
      <c r="E14" s="14" t="s">
        <v>8</v>
      </c>
      <c r="F14" s="16"/>
      <c r="G14" s="14" t="s">
        <v>9</v>
      </c>
    </row>
    <row r="15" spans="1:7" ht="15" x14ac:dyDescent="0.25">
      <c r="A15" s="55" t="s">
        <v>83</v>
      </c>
      <c r="B15" s="1" t="s">
        <v>85</v>
      </c>
      <c r="F15" s="4">
        <v>200000</v>
      </c>
    </row>
    <row r="16" spans="1:7" ht="39" x14ac:dyDescent="0.25">
      <c r="A16" s="29" t="s">
        <v>86</v>
      </c>
      <c r="B16" s="1" t="s">
        <v>110</v>
      </c>
      <c r="C16" s="6" t="s">
        <v>87</v>
      </c>
      <c r="D16" s="1" t="s">
        <v>91</v>
      </c>
      <c r="E16" s="1" t="s">
        <v>93</v>
      </c>
      <c r="F16" s="4">
        <v>7800000</v>
      </c>
    </row>
    <row r="17" spans="1:7" x14ac:dyDescent="0.2">
      <c r="A17" s="30" t="s">
        <v>94</v>
      </c>
      <c r="B17" s="1" t="s">
        <v>98</v>
      </c>
      <c r="C17" s="6" t="s">
        <v>95</v>
      </c>
      <c r="D17" s="1" t="s">
        <v>96</v>
      </c>
      <c r="E17" s="1" t="s">
        <v>8</v>
      </c>
      <c r="F17" s="4">
        <v>3400000</v>
      </c>
    </row>
    <row r="19" spans="1:7" ht="26.25" thickBot="1" x14ac:dyDescent="0.25">
      <c r="A19" s="7" t="s">
        <v>32</v>
      </c>
      <c r="B19" s="11"/>
      <c r="C19" s="12"/>
      <c r="D19" s="11"/>
      <c r="E19" s="11"/>
      <c r="F19" s="13"/>
      <c r="G19" s="11"/>
    </row>
    <row r="20" spans="1:7" ht="39" hidden="1" x14ac:dyDescent="0.25">
      <c r="A20" s="32" t="s">
        <v>88</v>
      </c>
      <c r="B20" s="1" t="s">
        <v>89</v>
      </c>
      <c r="C20" s="6" t="s">
        <v>90</v>
      </c>
      <c r="D20" s="1" t="s">
        <v>92</v>
      </c>
      <c r="E20" s="1" t="s">
        <v>16</v>
      </c>
      <c r="F20" s="4">
        <v>5000000</v>
      </c>
    </row>
    <row r="21" spans="1:7" ht="15" x14ac:dyDescent="0.25">
      <c r="A21" s="37" t="s">
        <v>100</v>
      </c>
      <c r="B21" s="38" t="s">
        <v>102</v>
      </c>
      <c r="C21" s="39" t="s">
        <v>41</v>
      </c>
      <c r="D21" s="38" t="s">
        <v>101</v>
      </c>
      <c r="E21" s="38" t="s">
        <v>33</v>
      </c>
      <c r="F21" s="40">
        <v>380000</v>
      </c>
      <c r="G21" s="41"/>
    </row>
    <row r="22" spans="1:7" x14ac:dyDescent="0.2">
      <c r="A22" s="42" t="s">
        <v>100</v>
      </c>
      <c r="B22" s="43" t="s">
        <v>102</v>
      </c>
      <c r="C22" s="44" t="s">
        <v>41</v>
      </c>
      <c r="D22" s="43" t="s">
        <v>101</v>
      </c>
      <c r="E22" s="43" t="s">
        <v>33</v>
      </c>
      <c r="F22" s="45">
        <v>40000</v>
      </c>
      <c r="G22" s="46"/>
    </row>
    <row r="23" spans="1:7" ht="27" thickBot="1" x14ac:dyDescent="0.3">
      <c r="A23" s="56" t="s">
        <v>103</v>
      </c>
      <c r="B23" s="47" t="s">
        <v>111</v>
      </c>
      <c r="C23" s="48">
        <v>2500</v>
      </c>
      <c r="D23" s="47" t="s">
        <v>104</v>
      </c>
      <c r="E23" s="47" t="s">
        <v>105</v>
      </c>
      <c r="F23" s="49">
        <v>5000000</v>
      </c>
      <c r="G23" s="50" t="s">
        <v>9</v>
      </c>
    </row>
    <row r="24" spans="1:7" x14ac:dyDescent="0.2">
      <c r="A24" s="51" t="s">
        <v>107</v>
      </c>
      <c r="B24" s="52" t="s">
        <v>108</v>
      </c>
      <c r="C24" s="53"/>
      <c r="D24" s="52"/>
      <c r="E24" s="52"/>
      <c r="F24" s="54">
        <v>5000000</v>
      </c>
      <c r="G24" s="52"/>
    </row>
    <row r="25" spans="1:7" x14ac:dyDescent="0.2">
      <c r="A25" s="14"/>
      <c r="B25" s="14"/>
      <c r="C25" s="15"/>
      <c r="D25" s="14"/>
      <c r="E25" s="14"/>
      <c r="F25" s="16"/>
      <c r="G25" s="14"/>
    </row>
    <row r="26" spans="1:7" ht="25.5" x14ac:dyDescent="0.2">
      <c r="A26" s="7" t="s">
        <v>35</v>
      </c>
      <c r="B26" s="8"/>
      <c r="C26" s="9"/>
      <c r="D26" s="8"/>
      <c r="E26" s="8"/>
      <c r="F26" s="10"/>
      <c r="G26" s="8"/>
    </row>
    <row r="27" spans="1:7" ht="67.349999999999994" hidden="1" customHeight="1" outlineLevel="1" x14ac:dyDescent="0.2">
      <c r="A27" s="1" t="s">
        <v>34</v>
      </c>
      <c r="B27" s="1" t="s">
        <v>36</v>
      </c>
      <c r="C27" s="6">
        <v>225.5</v>
      </c>
      <c r="D27" s="1" t="s">
        <v>48</v>
      </c>
      <c r="E27" s="1" t="s">
        <v>33</v>
      </c>
      <c r="F27" s="4">
        <v>817856</v>
      </c>
      <c r="G27" s="1" t="s">
        <v>37</v>
      </c>
    </row>
    <row r="28" spans="1:7" ht="105.75" hidden="1" customHeight="1" outlineLevel="1" x14ac:dyDescent="0.25">
      <c r="A28" s="29" t="s">
        <v>38</v>
      </c>
      <c r="B28" s="1" t="s">
        <v>84</v>
      </c>
      <c r="C28" s="6">
        <v>208</v>
      </c>
      <c r="D28" s="1" t="s">
        <v>49</v>
      </c>
      <c r="E28" s="1" t="s">
        <v>30</v>
      </c>
      <c r="F28" s="4">
        <v>3510000</v>
      </c>
      <c r="G28" s="1" t="s">
        <v>37</v>
      </c>
    </row>
    <row r="29" spans="1:7" ht="64.5" collapsed="1" x14ac:dyDescent="0.25">
      <c r="A29" s="29" t="s">
        <v>44</v>
      </c>
      <c r="B29" s="1" t="s">
        <v>112</v>
      </c>
      <c r="C29" s="6">
        <v>3700</v>
      </c>
      <c r="D29" s="1" t="s">
        <v>46</v>
      </c>
      <c r="E29" s="1" t="s">
        <v>45</v>
      </c>
      <c r="F29" s="4">
        <v>3419850</v>
      </c>
      <c r="G29" s="1" t="s">
        <v>37</v>
      </c>
    </row>
    <row r="30" spans="1:7" ht="14.1" customHeight="1" x14ac:dyDescent="0.2"/>
    <row r="31" spans="1:7" x14ac:dyDescent="0.2">
      <c r="A31" s="7" t="s">
        <v>39</v>
      </c>
      <c r="B31" s="8"/>
      <c r="C31" s="9"/>
      <c r="D31" s="8"/>
      <c r="E31" s="8"/>
      <c r="F31" s="10"/>
      <c r="G31" s="8"/>
    </row>
    <row r="32" spans="1:7" ht="26.25" x14ac:dyDescent="0.25">
      <c r="A32" t="s">
        <v>40</v>
      </c>
      <c r="B32" s="1" t="s">
        <v>85</v>
      </c>
      <c r="C32" s="6" t="s">
        <v>41</v>
      </c>
      <c r="D32" s="1" t="s">
        <v>85</v>
      </c>
      <c r="E32" s="1" t="s">
        <v>42</v>
      </c>
      <c r="F32" s="4">
        <v>235000</v>
      </c>
      <c r="G32" s="1" t="s">
        <v>43</v>
      </c>
    </row>
    <row r="33" spans="1:7" ht="39" x14ac:dyDescent="0.25">
      <c r="A33" t="s">
        <v>66</v>
      </c>
      <c r="B33" s="1" t="s">
        <v>67</v>
      </c>
      <c r="C33" s="6" t="s">
        <v>41</v>
      </c>
      <c r="D33" s="1" t="s">
        <v>68</v>
      </c>
      <c r="E33" s="1" t="s">
        <v>33</v>
      </c>
      <c r="F33" s="4">
        <v>16283</v>
      </c>
      <c r="G33" s="1" t="s">
        <v>41</v>
      </c>
    </row>
    <row r="37" spans="1:7" x14ac:dyDescent="0.2">
      <c r="A37" s="7" t="s">
        <v>72</v>
      </c>
      <c r="B37" s="8"/>
      <c r="C37" s="8"/>
      <c r="D37" s="8"/>
      <c r="E37" s="8"/>
      <c r="F37" s="8"/>
      <c r="G37" s="8"/>
    </row>
    <row r="38" spans="1:7" x14ac:dyDescent="0.2">
      <c r="A38" s="20" t="s">
        <v>61</v>
      </c>
      <c r="B38" s="14"/>
      <c r="C38" s="15"/>
      <c r="D38" s="14"/>
      <c r="E38" s="14"/>
      <c r="F38" s="16"/>
      <c r="G38" s="14"/>
    </row>
    <row r="39" spans="1:7" x14ac:dyDescent="0.2">
      <c r="A39" s="33" t="s">
        <v>99</v>
      </c>
      <c r="B39" s="36">
        <v>5000000</v>
      </c>
      <c r="C39" s="34"/>
      <c r="D39" s="33"/>
      <c r="E39" s="33"/>
      <c r="F39" s="35"/>
      <c r="G39" s="33"/>
    </row>
    <row r="40" spans="1:7" x14ac:dyDescent="0.2">
      <c r="A40" s="1" t="s">
        <v>77</v>
      </c>
      <c r="B40" s="17">
        <v>5000000</v>
      </c>
      <c r="E40" s="2" t="s">
        <v>64</v>
      </c>
      <c r="F40" s="1"/>
    </row>
    <row r="41" spans="1:7" x14ac:dyDescent="0.2">
      <c r="A41" s="1" t="s">
        <v>76</v>
      </c>
      <c r="B41" s="17">
        <v>1000000</v>
      </c>
      <c r="E41" s="1" t="s">
        <v>53</v>
      </c>
      <c r="F41" s="17">
        <v>15888</v>
      </c>
    </row>
    <row r="42" spans="1:7" x14ac:dyDescent="0.2">
      <c r="A42" s="1" t="s">
        <v>78</v>
      </c>
      <c r="B42" s="17">
        <v>3500000</v>
      </c>
      <c r="E42" s="1" t="s">
        <v>54</v>
      </c>
      <c r="F42" s="17">
        <v>28230</v>
      </c>
    </row>
    <row r="43" spans="1:7" x14ac:dyDescent="0.2">
      <c r="A43" s="1" t="s">
        <v>79</v>
      </c>
      <c r="B43" s="17">
        <v>4700000</v>
      </c>
      <c r="E43" s="1" t="s">
        <v>55</v>
      </c>
      <c r="F43" s="17">
        <v>46295</v>
      </c>
    </row>
    <row r="44" spans="1:7" x14ac:dyDescent="0.2">
      <c r="A44" s="1" t="s">
        <v>80</v>
      </c>
      <c r="B44" s="17">
        <v>3500000</v>
      </c>
      <c r="E44" s="1" t="s">
        <v>55</v>
      </c>
      <c r="F44" s="17">
        <v>23500</v>
      </c>
    </row>
    <row r="45" spans="1:7" x14ac:dyDescent="0.2">
      <c r="A45" s="1" t="s">
        <v>52</v>
      </c>
      <c r="B45" s="17">
        <v>223838</v>
      </c>
      <c r="E45" s="1" t="s">
        <v>56</v>
      </c>
      <c r="F45" s="17">
        <v>29925</v>
      </c>
    </row>
    <row r="46" spans="1:7" x14ac:dyDescent="0.2">
      <c r="A46" s="1" t="s">
        <v>81</v>
      </c>
      <c r="B46" s="17">
        <v>235000</v>
      </c>
      <c r="E46" s="1" t="s">
        <v>57</v>
      </c>
      <c r="F46" s="17">
        <v>30000</v>
      </c>
    </row>
    <row r="47" spans="1:7" x14ac:dyDescent="0.2">
      <c r="A47" s="14" t="s">
        <v>63</v>
      </c>
      <c r="B47" s="18">
        <v>16000</v>
      </c>
      <c r="C47" s="15"/>
      <c r="D47" s="14"/>
      <c r="E47" s="1" t="s">
        <v>58</v>
      </c>
      <c r="F47" s="17">
        <v>25000</v>
      </c>
      <c r="G47" s="14"/>
    </row>
    <row r="48" spans="1:7" x14ac:dyDescent="0.2">
      <c r="A48" s="2" t="s">
        <v>60</v>
      </c>
      <c r="B48" s="19">
        <f>SUBTOTAL(109,B2:B47)</f>
        <v>23174838</v>
      </c>
      <c r="E48" s="14" t="s">
        <v>59</v>
      </c>
      <c r="F48" s="16">
        <v>25000</v>
      </c>
    </row>
    <row r="49" spans="1:7" x14ac:dyDescent="0.2">
      <c r="A49" s="14"/>
      <c r="B49" s="18"/>
      <c r="E49" s="14" t="s">
        <v>60</v>
      </c>
      <c r="F49" s="16">
        <f>SUM(F41:F48)</f>
        <v>223838</v>
      </c>
    </row>
    <row r="50" spans="1:7" ht="13.5" thickBot="1" x14ac:dyDescent="0.25">
      <c r="A50" s="20" t="s">
        <v>62</v>
      </c>
      <c r="B50" s="18"/>
      <c r="C50" s="15"/>
      <c r="D50" s="14"/>
      <c r="E50" s="14"/>
      <c r="F50" s="16"/>
      <c r="G50" s="14"/>
    </row>
    <row r="51" spans="1:7" ht="15" x14ac:dyDescent="0.25">
      <c r="A51" s="37" t="s">
        <v>100</v>
      </c>
      <c r="B51" s="40">
        <v>300000</v>
      </c>
      <c r="C51" s="15"/>
      <c r="D51" s="14"/>
      <c r="E51" s="14"/>
      <c r="F51" s="16"/>
      <c r="G51" s="14"/>
    </row>
    <row r="52" spans="1:7" x14ac:dyDescent="0.2">
      <c r="A52" s="42" t="s">
        <v>100</v>
      </c>
      <c r="B52" s="45">
        <v>40000</v>
      </c>
      <c r="C52" s="15"/>
      <c r="D52" s="14"/>
      <c r="E52" s="14"/>
      <c r="F52" s="16"/>
      <c r="G52" s="14"/>
    </row>
    <row r="53" spans="1:7" x14ac:dyDescent="0.2">
      <c r="A53" s="2"/>
      <c r="B53" s="19"/>
    </row>
    <row r="54" spans="1:7" x14ac:dyDescent="0.2">
      <c r="B54" s="17"/>
    </row>
    <row r="55" spans="1:7" x14ac:dyDescent="0.2">
      <c r="A55" s="7" t="s">
        <v>73</v>
      </c>
      <c r="B55" s="8"/>
      <c r="C55" s="8"/>
      <c r="D55" s="8"/>
      <c r="E55" s="8"/>
      <c r="F55" s="8"/>
      <c r="G55" s="8"/>
    </row>
    <row r="56" spans="1:7" x14ac:dyDescent="0.2">
      <c r="A56" s="23" t="s">
        <v>74</v>
      </c>
      <c r="B56" s="17"/>
      <c r="C56" s="6">
        <f>C5+C6+C7+C8+C10+C13+C14+3788</f>
        <v>9163</v>
      </c>
    </row>
    <row r="57" spans="1:7" x14ac:dyDescent="0.2">
      <c r="A57" s="24" t="s">
        <v>75</v>
      </c>
      <c r="B57" s="25"/>
      <c r="C57" s="26">
        <f>C27+C28+C29</f>
        <v>4133.5</v>
      </c>
      <c r="D57" s="27"/>
      <c r="E57" s="27"/>
      <c r="F57" s="28"/>
      <c r="G57" s="27"/>
    </row>
    <row r="58" spans="1:7" x14ac:dyDescent="0.2">
      <c r="A58" s="21" t="s">
        <v>71</v>
      </c>
      <c r="B58" s="22"/>
      <c r="C58" s="5">
        <f>C4+C6+C7+C8+C10+C13+C14+C27+C28+C29+3788</f>
        <v>13296.5</v>
      </c>
      <c r="D58" s="14"/>
      <c r="E58" s="14"/>
      <c r="F58" s="16"/>
      <c r="G58" s="14"/>
    </row>
  </sheetData>
  <pageMargins left="0.25" right="0.25" top="0.75" bottom="0.54" header="0.3" footer="0.3"/>
  <pageSetup scale="98" fitToHeight="4" orientation="landscape" r:id="rId1"/>
  <headerFooter>
    <oddFooter>&amp;R&amp;P</oddFooter>
  </headerFooter>
  <rowBreaks count="1" manualBreakCount="1">
    <brk id="29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Koepele</dc:creator>
  <cp:lastModifiedBy>Carolyn Lott</cp:lastModifiedBy>
  <cp:lastPrinted>2020-02-27T17:49:23Z</cp:lastPrinted>
  <dcterms:created xsi:type="dcterms:W3CDTF">2019-09-30T19:32:28Z</dcterms:created>
  <dcterms:modified xsi:type="dcterms:W3CDTF">2022-03-21T19:06:28Z</dcterms:modified>
</cp:coreProperties>
</file>